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12000" windowHeight="9000" firstSheet="0" activeTab="0"/>
  </bookViews>
  <sheets>
    <sheet sheetId="1" name="Rates" state="visible" r:id="rId4"/>
    <sheet sheetId="2" name="Your figures" state="visible" r:id="rId5"/>
    <sheet sheetId="3" name="Start here" state="visible" r:id="rId6"/>
    <sheet sheetId="4" name="Notes" state="visible" r:id="rId7"/>
  </sheets>
  <definedNames>
    <definedName name="RDECRate">Rates!$B$2</definedName>
    <definedName name="CTMainRate">Rates!$B$3</definedName>
    <definedName name="ERISEnhancement">Rates!$B$4</definedName>
    <definedName name="ERISCreditRate">Rates!$B$5</definedName>
    <definedName name="SubcontractorHaircut">Rates!$B$6</definedName>
    <definedName name="IntensityThreshold">Rates!$B$7</definedName>
    <definedName name="TotalExpenditure">'Your figures'!$B$3</definedName>
    <definedName name="StaffCost">'Your figures'!$B$4</definedName>
    <definedName name="SubcontractorCost">'Your figures'!$B$5</definedName>
    <definedName name="ConsumablesCost">'Your figures'!$B$6</definedName>
    <definedName name="SoftwareCost">'Your figures'!$B$7</definedName>
    <definedName name="Qualifying">'Your figures'!$B$10</definedName>
    <definedName name="IntensityRatio">'Your figures'!$B$11</definedName>
    <definedName name="IsIntensive">'Your figures'!$B$12</definedName>
    <definedName name="CreditRate">'Your figures'!$B$13</definedName>
    <definedName name="GrossCredit">'Your figures'!$B$14</definedName>
    <definedName name="NetBenefit">'Your figures'!$B$15</definedName>
  </definedNames>
  <calcPr calcId="171027"/>
</workbook>
</file>

<file path=xl/sharedStrings.xml><?xml version="1.0" encoding="utf-8"?>
<sst xmlns="http://schemas.openxmlformats.org/spreadsheetml/2006/main" count="50" uniqueCount="43">
  <si>
    <t>Locked rates: do not edit</t>
  </si>
  <si>
    <t>Merged RDEC: above-the-line credit rate</t>
  </si>
  <si>
    <t>Corporation Tax: main rate (RDEC haircut)</t>
  </si>
  <si>
    <t>ERIS: enhancement factor (1.86)</t>
  </si>
  <si>
    <t>ERIS: payable credit rate (14.5%)</t>
  </si>
  <si>
    <t>Subcontractor qualifying % (65%)</t>
  </si>
  <si>
    <t>R&amp;D intensity threshold for ERIS (30%)</t>
  </si>
  <si>
    <t>Your figures: edit the blue cells</t>
  </si>
  <si>
    <t>Total operating expenditure</t>
  </si>
  <si>
    <t>R&amp;D staff costs</t>
  </si>
  <si>
    <t>R&amp;D subcontractor cost (65% qualifies)</t>
  </si>
  <si>
    <t>R&amp;D consumables</t>
  </si>
  <si>
    <t>R&amp;D software</t>
  </si>
  <si>
    <t>Your R&amp;D benefit</t>
  </si>
  <si>
    <t>Qualifying R&amp;D spend</t>
  </si>
  <si>
    <t>R&amp;D intensity ratio</t>
  </si>
  <si>
    <t>Qualifies for ERIS (&gt;=30% intensity)?</t>
  </si>
  <si>
    <t>Credit rate applied</t>
  </si>
  <si>
    <t>Gross R&amp;D credit</t>
  </si>
  <si>
    <t>Net benefit (after CT haircut on RDEC)</t>
  </si>
  <si>
    <t>R&amp;D tax relief estimator model</t>
  </si>
  <si>
    <t/>
  </si>
  <si>
    <t>Estimates your R&amp;D tax relief under the merged RDEC scheme or the ERIS route,</t>
  </si>
  <si>
    <t>for accounting periods starting on or after 1 April 2024.</t>
  </si>
  <si>
    <t>How to use it:</t>
  </si>
  <si>
    <t>1. Go to the 'Your figures' tab.</t>
  </si>
  <si>
    <t>2. Edit only the blue cells: total expenditure, staff, subcontractor, consumables, software.</t>
  </si>
  <si>
    <t>3. The benefit and intensity ratio update automatically.</t>
  </si>
  <si>
    <t>The 'Rates' tab holds the locked rates. Read 'Notes' for important assumptions.</t>
  </si>
  <si>
    <t>Assumptions and limitations</t>
  </si>
  <si>
    <t>• Merged scheme (RDEC): 20% above-the-line credit for accounting periods on/after</t>
  </si>
  <si>
    <t xml:space="preserve">  1 April 2024. The credit is taxable at the main CT rate (25%), so the net benefit</t>
  </si>
  <si>
    <t xml:space="preserve">  is 20% * 75% = 15p per £1 of qualifying spend.</t>
  </si>
  <si>
    <t>• ERIS: Enhanced R&amp;D Intensive Support for R&amp;D-intensive loss-making SMEs. The</t>
  </si>
  <si>
    <t xml:space="preserve">  30% intensity threshold applies from 1 April 2024 (reduced from 40%). Net benefit</t>
  </si>
  <si>
    <t xml:space="preserve">  is approximately 26.97p per £1 of qualifying spend (1.86 * 14.5%); the payable</t>
  </si>
  <si>
    <t xml:space="preserve">  credit is not subject to CT, so no haircut.</t>
  </si>
  <si>
    <t>• Only 65% of subcontractor cost qualifies for the merged scheme.</t>
  </si>
  <si>
    <t>• This is a directional estimate only. The actual claim depends on your loss position,</t>
  </si>
  <si>
    <t xml:space="preserve">  the PAYE/NIC cap, grants, connected-party rules and the HMRC enquiry risk profile.</t>
  </si>
  <si>
    <t xml:space="preserve">  A specialist should scope any real claim before submission.</t>
  </si>
  <si>
    <t>• Do not cite the exact ITTOIA section in your own documents without advice: the</t>
  </si>
  <si>
    <t xml:space="preserve">  legislation for the merged scheme is in Finance Act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</si>
</sst>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######"/>
    <numFmt numFmtId="165" formatCode="£#,##0"/>
    <numFmt numFmtId="166" formatCode="0.0%"/>
  </numFmts>
  <fonts count="7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0F172A"/>
    </font>
    <font>
      <b/>
    </font>
    <font>
      <b/>
      <color rgb="FF0F172A"/>
      <sz val="16"/>
    </font>
    <font>
      <b/>
      <color rgb="FF0F172A"/>
      <sz val="12"/>
    </font>
    <font>
      <b/>
      <color rgb="FF0F172A"/>
      <sz val="14"/>
    </font>
  </fonts>
  <fills count="5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BEAFE"/>
      </patternFill>
    </fill>
    <fill>
      <patternFill patternType="solid">
        <fgColor rgb="FF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/>
    <xf numFmtId="164" fontId="0" fillId="0" borderId="0" xfId="0" applyNumberFormat="1"/>
    <xf numFmtId="0" fontId="1" fillId="2" borderId="0" xfId="0" applyFont="1" applyFill="1" applyAlignment="1">
      <alignment vertical="center"/>
    </xf>
    <xf numFmtId="0" fontId="2" fillId="0" borderId="0" xfId="0" applyFont="1"/>
    <xf numFmtId="165" fontId="0" fillId="3" borderId="0" xfId="0" applyNumberFormat="1" applyFill="1" applyProtection="1">
      <protection locked="0"/>
    </xf>
    <xf numFmtId="0" fontId="2" fillId="4" borderId="0" xfId="0" applyFont="1" applyFill="1"/>
    <xf numFmtId="165" fontId="0" fillId="0" borderId="0" xfId="0" applyNumberFormat="1"/>
    <xf numFmtId="166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7"/>
  <sheetFormatPr defaultRowHeight="15" outlineLevelRow="0" outlineLevelCol="0" x14ac:dyDescent="55"/>
  <cols>
    <col min="1" max="1" width="50" style="1" customWidth="1"/>
    <col min="2" max="2" width="18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4">
        <v>0.2</v>
      </c>
    </row>
    <row r="3" spans="1:2" x14ac:dyDescent="0.25">
      <c r="A3" s="3" t="s">
        <v>2</v>
      </c>
      <c r="B3" s="4">
        <v>0.25</v>
      </c>
    </row>
    <row r="4" spans="1:2" x14ac:dyDescent="0.25">
      <c r="A4" s="3" t="s">
        <v>3</v>
      </c>
      <c r="B4" s="5">
        <v>1.86</v>
      </c>
    </row>
    <row r="5" spans="1:2" x14ac:dyDescent="0.25">
      <c r="A5" s="3" t="s">
        <v>4</v>
      </c>
      <c r="B5" s="4">
        <v>0.145</v>
      </c>
    </row>
    <row r="6" spans="1:2" x14ac:dyDescent="0.25">
      <c r="A6" s="3" t="s">
        <v>5</v>
      </c>
      <c r="B6" s="4">
        <v>0.65</v>
      </c>
    </row>
    <row r="7" spans="1:2" x14ac:dyDescent="0.25">
      <c r="A7" s="3" t="s">
        <v>6</v>
      </c>
      <c r="B7" s="4">
        <v>0.3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7316"/>
  </sheetPr>
  <dimension ref="A1:B15"/>
  <sheetFormatPr defaultRowHeight="15" outlineLevelRow="0" outlineLevelCol="0" x14ac:dyDescent="55"/>
  <cols>
    <col min="1" max="1" width="44" customWidth="1"/>
    <col min="2" max="2" width="20" customWidth="1"/>
    <col min="3" max="3" width="4" customWidth="1"/>
    <col min="4" max="4" width="24" customWidth="1"/>
    <col min="5" max="5" width="20" customWidth="1"/>
  </cols>
  <sheetData>
    <row r="1" spans="1:2" x14ac:dyDescent="0.25">
      <c r="A1" s="6" t="s">
        <v>7</v>
      </c>
      <c r="B1" s="6"/>
    </row>
    <row r="3" spans="1:2" x14ac:dyDescent="0.25">
      <c r="A3" s="7" t="s">
        <v>8</v>
      </c>
      <c r="B3" s="8">
        <v>500000</v>
      </c>
    </row>
    <row r="4" spans="1:2" x14ac:dyDescent="0.25">
      <c r="A4" s="7" t="s">
        <v>9</v>
      </c>
      <c r="B4" s="8">
        <v>120000</v>
      </c>
    </row>
    <row r="5" spans="1:2" x14ac:dyDescent="0.25">
      <c r="A5" s="7" t="s">
        <v>10</v>
      </c>
      <c r="B5" s="8">
        <v>0</v>
      </c>
    </row>
    <row r="6" spans="1:2" x14ac:dyDescent="0.25">
      <c r="A6" s="7" t="s">
        <v>11</v>
      </c>
      <c r="B6" s="8">
        <v>10000</v>
      </c>
    </row>
    <row r="7" spans="1:2" x14ac:dyDescent="0.25">
      <c r="A7" s="7" t="s">
        <v>12</v>
      </c>
      <c r="B7" s="8">
        <v>5000</v>
      </c>
    </row>
    <row r="9" spans="1:2" x14ac:dyDescent="0.25">
      <c r="A9" s="6" t="s">
        <v>13</v>
      </c>
      <c r="B9" s="6"/>
    </row>
    <row r="10" spans="1:2" x14ac:dyDescent="0.25">
      <c r="A10" s="9" t="s">
        <v>14</v>
      </c>
      <c r="B10" s="10">
        <f>StaffCost+SubcontractorCost*SubcontractorHaircut+ConsumablesCost+SoftwareCost</f>
      </c>
    </row>
    <row r="11" spans="1:2" x14ac:dyDescent="0.25">
      <c r="A11" s="9" t="s">
        <v>15</v>
      </c>
      <c r="B11" s="11">
        <f>IF(TotalExpenditure&gt;0,Qualifying/TotalExpenditure,0)</f>
      </c>
    </row>
    <row r="12" spans="1:2" x14ac:dyDescent="0.25">
      <c r="A12" s="9" t="s">
        <v>16</v>
      </c>
      <c r="B12">
        <f>IF(IntensityRatio&gt;=IntensityThreshold,"Yes","No")</f>
      </c>
    </row>
    <row r="13" spans="1:2" x14ac:dyDescent="0.25">
      <c r="A13" s="9" t="s">
        <v>17</v>
      </c>
      <c r="B13" s="4">
        <f>IF(IsIntensive="Yes",ERISEnhancement*ERISCreditRate,RDECRate)</f>
      </c>
    </row>
    <row r="14" spans="1:2" x14ac:dyDescent="0.25">
      <c r="A14" s="9" t="s">
        <v>18</v>
      </c>
      <c r="B14" s="10">
        <f>Qualifying*CreditRate</f>
      </c>
    </row>
    <row r="15" spans="1:2" x14ac:dyDescent="0.25">
      <c r="A15" s="9" t="s">
        <v>19</v>
      </c>
      <c r="B15" s="12">
        <f>IF(IsIntensive="Yes",GrossCredit,GrossCredit*(1-CTMainRate))</f>
      </c>
    </row>
  </sheetData>
  <mergeCells count="2">
    <mergeCell ref="A1:B1"/>
    <mergeCell ref="A9:B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1"/>
  <sheetFormatPr defaultRowHeight="15" outlineLevelRow="0" outlineLevelCol="0" x14ac:dyDescent="55"/>
  <cols>
    <col min="1" max="1" width="90" customWidth="1"/>
  </cols>
  <sheetData>
    <row r="1" spans="1:1" x14ac:dyDescent="0.25">
      <c r="A1" s="13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21</v>
      </c>
    </row>
    <row r="6" spans="1:1" x14ac:dyDescent="0.25">
      <c r="A6" s="14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21</v>
      </c>
    </row>
    <row r="11" spans="1:1" x14ac:dyDescent="0.25">
      <c r="A11" t="s">
        <v>28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FormatPr defaultRowHeight="15" outlineLevelRow="0" outlineLevelCol="0" x14ac:dyDescent="55"/>
  <cols>
    <col min="1" max="1" width="100" customWidth="1"/>
  </cols>
  <sheetData>
    <row r="1" spans="1:1" x14ac:dyDescent="0.25">
      <c r="A1" s="15" t="s">
        <v>29</v>
      </c>
    </row>
    <row r="2" spans="1:1" x14ac:dyDescent="0.25">
      <c r="A2" t="s">
        <v>21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32</v>
      </c>
    </row>
    <row r="6" spans="1:1" x14ac:dyDescent="0.25">
      <c r="A6" t="s">
        <v>21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  <row r="10" spans="1:1" x14ac:dyDescent="0.25">
      <c r="A10" t="s">
        <v>36</v>
      </c>
    </row>
    <row r="11" spans="1:1" x14ac:dyDescent="0.25">
      <c r="A11" t="s">
        <v>21</v>
      </c>
    </row>
    <row r="12" spans="1:1" x14ac:dyDescent="0.25">
      <c r="A12" t="s">
        <v>37</v>
      </c>
    </row>
    <row r="13" spans="1:1" x14ac:dyDescent="0.25">
      <c r="A13" t="s">
        <v>21</v>
      </c>
    </row>
    <row r="14" spans="1:1" x14ac:dyDescent="0.25">
      <c r="A14" t="s">
        <v>38</v>
      </c>
    </row>
    <row r="15" spans="1:1" x14ac:dyDescent="0.25">
      <c r="A15" t="s">
        <v>39</v>
      </c>
    </row>
    <row r="16" spans="1:1" x14ac:dyDescent="0.25">
      <c r="A16" t="s">
        <v>40</v>
      </c>
    </row>
    <row r="17" spans="1:1" x14ac:dyDescent="0.25">
      <c r="A17" t="s">
        <v>21</v>
      </c>
    </row>
    <row r="18" spans="1:1" x14ac:dyDescent="0.25">
      <c r="A18" t="s">
        <v>41</v>
      </c>
    </row>
    <row r="19" spans="1:1" x14ac:dyDescent="0.25">
      <c r="A19" t="s">
        <v>42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Your figures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 Davies</dc:creator>
  <dc:title/>
  <dc:subject/>
  <dc:description/>
  <cp:keywords/>
  <cp:category/>
  <cp:lastModifiedBy>Holloway Davies</cp:lastModifiedBy>
  <dcterms:created xsi:type="dcterms:W3CDTF">2024-01-01T00:00:00Z</dcterms:created>
  <dcterms:modified xsi:type="dcterms:W3CDTF">2024-01-01T00:00:00Z</dcterms:modified>
</cp:coreProperties>
</file>