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Your figures" state="visible" r:id="rId5"/>
    <sheet sheetId="3" name="Start here" state="visible" r:id="rId6"/>
    <sheet sheetId="4" name="Notes" state="visible" r:id="rId7"/>
  </sheets>
  <definedNames>
    <definedName name="PersonalAllowance">Rates!$B$2</definedName>
    <definedName name="BasicRateLimit">Rates!$B$3</definedName>
    <definedName name="HigherRateLimit">Rates!$B$4</definedName>
    <definedName name="IncomeBasicRate">Rates!$B$5</definedName>
    <definedName name="IncomeHigherRate">Rates!$B$6</definedName>
    <definedName name="IncomeAdditionalRate">Rates!$B$7</definedName>
    <definedName name="EmployeeNIPrimary">Rates!$B$8</definedName>
    <definedName name="EmployeeNIUEL">Rates!$B$9</definedName>
    <definedName name="EmployeeNIMain">Rates!$B$10</definedName>
    <definedName name="EmployeeNIUpper">Rates!$B$11</definedName>
    <definedName name="SecondaryThreshold">Rates!$B$12</definedName>
    <definedName name="EmployerNiRate">Rates!$B$13</definedName>
    <definedName name="EmploymentAllowance">Rates!$B$14</definedName>
    <definedName name="DividendAllowance">Rates!$B$15</definedName>
    <definedName name="DividendBasicRate">Rates!$B$16</definedName>
    <definedName name="DividendHigherRate">Rates!$B$17</definedName>
    <definedName name="DividendAdditionalRate">Rates!$B$18</definedName>
    <definedName name="CTSmallRate">Rates!$B$19</definedName>
    <definedName name="CTMainRate">Rates!$B$20</definedName>
    <definedName name="CTSmallLimit">Rates!$B$21</definedName>
    <definedName name="CTMainLimit">Rates!$B$22</definedName>
    <definedName name="CTMarginalRate">Rates!$B$23</definedName>
    <definedName name="In_Profit">'Your figures'!$B$3</definedName>
    <definedName name="In_SalaryMode">'Your figures'!$B$4</definedName>
    <definedName name="In_EA">'Your figures'!$B$5</definedName>
    <definedName name="Salary">'Your figures'!$B$7</definedName>
    <definedName name="EmployerNi">'Your figures'!$B$8</definedName>
    <definedName name="ProfitAfterPayroll">'Your figures'!$B$9</definedName>
    <definedName name="CorporationTax">'Your figures'!$B$10</definedName>
    <definedName name="Dividend">'Your figures'!$B$11</definedName>
    <definedName name="EmployeeNi">'Your figures'!$B$12</definedName>
    <definedName name="IncomeTax">'Your figures'!$B$13</definedName>
    <definedName name="DividendTax">'Your figures'!$B$14</definedName>
  </definedNames>
  <calcPr calcId="171027"/>
</workbook>
</file>

<file path=xl/sharedStrings.xml><?xml version="1.0" encoding="utf-8"?>
<sst xmlns="http://schemas.openxmlformats.org/spreadsheetml/2006/main" count="75" uniqueCount="64">
  <si>
    <t>Locked rates: do not edit (2026/27)</t>
  </si>
  <si>
    <t>Income tax: personal allowance (£)</t>
  </si>
  <si>
    <t>Income tax: basic rate upper limit (£)</t>
  </si>
  <si>
    <t>Income tax: higher rate upper limit (£)</t>
  </si>
  <si>
    <t>Income tax: basic rate</t>
  </si>
  <si>
    <t>Income tax: higher rate</t>
  </si>
  <si>
    <t>Income tax: additional rate</t>
  </si>
  <si>
    <t>Employee NIC: primary threshold (£)</t>
  </si>
  <si>
    <t>Employee NIC: upper earnings limit (£)</t>
  </si>
  <si>
    <t>Employee NIC: main rate</t>
  </si>
  <si>
    <t>Employee NIC: upper rate</t>
  </si>
  <si>
    <t>Employer NIC: secondary threshold (£)</t>
  </si>
  <si>
    <t>Employer NIC: rate</t>
  </si>
  <si>
    <t>Employment Allowance (£)</t>
  </si>
  <si>
    <t>Dividend allowance (£)</t>
  </si>
  <si>
    <t>Dividend tax: basic rate</t>
  </si>
  <si>
    <t>Dividend tax: higher rate</t>
  </si>
  <si>
    <t>Dividend tax: additional rate</t>
  </si>
  <si>
    <t>Corporation Tax: small profits rate</t>
  </si>
  <si>
    <t>Corporation Tax: main rate</t>
  </si>
  <si>
    <t>Corporation Tax: small profits upper limit (£)</t>
  </si>
  <si>
    <t>Corporation Tax: main rate lower limit (£)</t>
  </si>
  <si>
    <t>Corporation Tax: marginal slice rate (hardcoded 0.265)</t>
  </si>
  <si>
    <t>Your figures: edit the blue cells</t>
  </si>
  <si>
    <t>You (salary + dividends)</t>
  </si>
  <si>
    <t>Company profit before salary</t>
  </si>
  <si>
    <t>Director salary</t>
  </si>
  <si>
    <t>Salary level</t>
  </si>
  <si>
    <t>Optimal (£12,570)</t>
  </si>
  <si>
    <t>Dividend paid</t>
  </si>
  <si>
    <t>Claim Employment Allowance</t>
  </si>
  <si>
    <t>No</t>
  </si>
  <si>
    <t>Employer NIC</t>
  </si>
  <si>
    <t>Corporation tax</t>
  </si>
  <si>
    <t>Resolved salary (£)</t>
  </si>
  <si>
    <t>Dividend tax</t>
  </si>
  <si>
    <t>Total tax and NIC</t>
  </si>
  <si>
    <t>Profit after payroll</t>
  </si>
  <si>
    <t>Corporation Tax</t>
  </si>
  <si>
    <t>Net cash in your pocket</t>
  </si>
  <si>
    <t>Employee NIC</t>
  </si>
  <si>
    <t>Income tax on salary</t>
  </si>
  <si>
    <t>Salary and dividend take-home model</t>
  </si>
  <si>
    <t/>
  </si>
  <si>
    <t>This model shows, for a director/shareholder of a UK limited company, the most</t>
  </si>
  <si>
    <t>tax-efficient way to pay yourself in 2026/27 by combining a salary and dividends.</t>
  </si>
  <si>
    <t>How to use it:</t>
  </si>
  <si>
    <t>1. Go to the 'Your figures' tab.</t>
  </si>
  <si>
    <t>2. Edit only the blue cells: profit, salary level, and Employment Allowance.</t>
  </si>
  <si>
    <t>3. Every figure recalculates automatically.</t>
  </si>
  <si>
    <t>The 'Rates' tab holds the locked 2026/27 tax rates. Do not edit it.</t>
  </si>
  <si>
    <t>Read 'Notes' for assumptions and what this model does not cover.</t>
  </si>
  <si>
    <t>Assumptions and limitations</t>
  </si>
  <si>
    <t>• Rates: 2026/27. Employer NIC 15% above £5,000 secondary threshold. Dividend tax: 10.75%</t>
  </si>
  <si>
    <t xml:space="preserve">  basic, 35.75% higher, 39.35% additional (from 6 April 2026). Dividend allowance £500.</t>
  </si>
  <si>
    <t>• Employment Allowance: only available if you have at least one non-director employee.</t>
  </si>
  <si>
    <t xml:space="preserve">  A single-director company with no other employees on payroll cannot claim it.</t>
  </si>
  <si>
    <t>• The model takes the full distributable profit as dividend. In practice you may retain</t>
  </si>
  <si>
    <t xml:space="preserve">  some profit in the company.</t>
  </si>
  <si>
    <t>• Personal tax on the salary assumes no other income. Income tax and NIC bands are 2026/27.</t>
  </si>
  <si>
    <t>• The corporation tax formula uses the 2026/27 marginal relief fraction (0.265 per £1</t>
  </si>
  <si>
    <t xml:space="preserve">  above the £50,000 small-profits limit).</t>
  </si>
  <si>
    <t>• This is a directional model. Your actual position depends on pension contributions,</t>
  </si>
  <si>
    <t xml:space="preserve">  other income, prior-year losses and connected-company rules. Speak to a specialist.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</si>
</sst>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"/>
    <numFmt numFmtId="165" formatCode="£#,##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0F172A"/>
    </font>
    <font/>
    <font>
      <b/>
    </font>
    <font>
      <b/>
      <color rgb="FF0F172A"/>
      <sz val="16"/>
    </font>
    <font>
      <b/>
      <color rgb="FF0F172A"/>
      <sz val="12"/>
    </font>
    <font>
      <b/>
      <color rgb="FF0F172A"/>
      <sz val="14"/>
    </font>
  </fonts>
  <fills count="5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BEAFE"/>
      </patternFill>
    </fill>
    <fill>
      <patternFill patternType="solid">
        <fgColor rgb="FFF8FA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vertical="center"/>
    </xf>
    <xf numFmtId="0" fontId="2" fillId="0" borderId="0" xfId="0" applyFont="1"/>
    <xf numFmtId="165" fontId="0" fillId="3" borderId="0" xfId="0" applyNumberFormat="1" applyFill="1" applyProtection="1">
      <protection locked="0"/>
    </xf>
    <xf numFmtId="0" fontId="3" fillId="4" borderId="0" xfId="0" applyFont="1" applyFill="1"/>
    <xf numFmtId="165" fontId="0" fillId="0" borderId="0" xfId="0" applyNumberFormat="1"/>
    <xf numFmtId="0" fontId="0" fillId="3" borderId="0" xfId="0" applyFill="1" applyProtection="1">
      <protection locked="0"/>
    </xf>
    <xf numFmtId="0" fontId="2" fillId="4" borderId="0" xfId="0" applyFont="1" applyFill="1"/>
    <xf numFmtId="0" fontId="4" fillId="4" borderId="0" xfId="0" applyFont="1" applyFill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23"/>
  <sheetFormatPr defaultRowHeight="15" outlineLevelRow="0" outlineLevelCol="0" x14ac:dyDescent="55"/>
  <cols>
    <col min="1" max="1" width="50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12570</v>
      </c>
    </row>
    <row r="3" spans="1:2" x14ac:dyDescent="0.25">
      <c r="A3" s="3" t="s">
        <v>2</v>
      </c>
      <c r="B3" s="4">
        <v>50270</v>
      </c>
    </row>
    <row r="4" spans="1:2" x14ac:dyDescent="0.25">
      <c r="A4" s="3" t="s">
        <v>3</v>
      </c>
      <c r="B4" s="4">
        <v>125140</v>
      </c>
    </row>
    <row r="5" spans="1:2" x14ac:dyDescent="0.25">
      <c r="A5" s="3" t="s">
        <v>4</v>
      </c>
      <c r="B5" s="5">
        <v>0.2</v>
      </c>
    </row>
    <row r="6" spans="1:2" x14ac:dyDescent="0.25">
      <c r="A6" s="3" t="s">
        <v>5</v>
      </c>
      <c r="B6" s="5">
        <v>0.4</v>
      </c>
    </row>
    <row r="7" spans="1:2" x14ac:dyDescent="0.25">
      <c r="A7" s="3" t="s">
        <v>6</v>
      </c>
      <c r="B7" s="5">
        <v>0.45</v>
      </c>
    </row>
    <row r="8" spans="1:2" x14ac:dyDescent="0.25">
      <c r="A8" s="3" t="s">
        <v>7</v>
      </c>
      <c r="B8" s="4">
        <v>12570</v>
      </c>
    </row>
    <row r="9" spans="1:2" x14ac:dyDescent="0.25">
      <c r="A9" s="3" t="s">
        <v>8</v>
      </c>
      <c r="B9" s="4">
        <v>50270</v>
      </c>
    </row>
    <row r="10" spans="1:2" x14ac:dyDescent="0.25">
      <c r="A10" s="3" t="s">
        <v>9</v>
      </c>
      <c r="B10" s="5">
        <v>0.08</v>
      </c>
    </row>
    <row r="11" spans="1:2" x14ac:dyDescent="0.25">
      <c r="A11" s="3" t="s">
        <v>10</v>
      </c>
      <c r="B11" s="5">
        <v>0.02</v>
      </c>
    </row>
    <row r="12" spans="1:2" x14ac:dyDescent="0.25">
      <c r="A12" s="3" t="s">
        <v>11</v>
      </c>
      <c r="B12" s="4">
        <v>5000</v>
      </c>
    </row>
    <row r="13" spans="1:2" x14ac:dyDescent="0.25">
      <c r="A13" s="3" t="s">
        <v>12</v>
      </c>
      <c r="B13" s="5">
        <v>0.15</v>
      </c>
    </row>
    <row r="14" spans="1:2" x14ac:dyDescent="0.25">
      <c r="A14" s="3" t="s">
        <v>13</v>
      </c>
      <c r="B14" s="4">
        <v>10500</v>
      </c>
    </row>
    <row r="15" spans="1:2" x14ac:dyDescent="0.25">
      <c r="A15" s="3" t="s">
        <v>14</v>
      </c>
      <c r="B15" s="4">
        <v>500</v>
      </c>
    </row>
    <row r="16" spans="1:2" x14ac:dyDescent="0.25">
      <c r="A16" s="3" t="s">
        <v>15</v>
      </c>
      <c r="B16" s="5">
        <v>0.1075</v>
      </c>
    </row>
    <row r="17" spans="1:2" x14ac:dyDescent="0.25">
      <c r="A17" s="3" t="s">
        <v>16</v>
      </c>
      <c r="B17" s="5">
        <v>0.3575</v>
      </c>
    </row>
    <row r="18" spans="1:2" x14ac:dyDescent="0.25">
      <c r="A18" s="3" t="s">
        <v>17</v>
      </c>
      <c r="B18" s="5">
        <v>0.3935</v>
      </c>
    </row>
    <row r="19" spans="1:2" x14ac:dyDescent="0.25">
      <c r="A19" s="3" t="s">
        <v>18</v>
      </c>
      <c r="B19" s="5">
        <v>0.19</v>
      </c>
    </row>
    <row r="20" spans="1:2" x14ac:dyDescent="0.25">
      <c r="A20" s="3" t="s">
        <v>19</v>
      </c>
      <c r="B20" s="5">
        <v>0.25</v>
      </c>
    </row>
    <row r="21" spans="1:2" x14ac:dyDescent="0.25">
      <c r="A21" s="3" t="s">
        <v>20</v>
      </c>
      <c r="B21" s="4">
        <v>50000</v>
      </c>
    </row>
    <row r="22" spans="1:2" x14ac:dyDescent="0.25">
      <c r="A22" s="3" t="s">
        <v>21</v>
      </c>
      <c r="B22" s="4">
        <v>250000</v>
      </c>
    </row>
    <row r="23" spans="1:2" x14ac:dyDescent="0.25">
      <c r="A23" s="3" t="s">
        <v>22</v>
      </c>
      <c r="B23" s="5">
        <v>0.265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E14"/>
  <sheetFormatPr defaultRowHeight="15" outlineLevelRow="0" outlineLevelCol="0" x14ac:dyDescent="55"/>
  <cols>
    <col min="1" max="1" width="44" customWidth="1"/>
    <col min="2" max="2" width="20" customWidth="1"/>
    <col min="3" max="3" width="4" customWidth="1"/>
    <col min="4" max="4" width="36" customWidth="1"/>
    <col min="5" max="5" width="20" customWidth="1"/>
  </cols>
  <sheetData>
    <row r="1" spans="1:5" x14ac:dyDescent="0.25">
      <c r="A1" s="6" t="s">
        <v>23</v>
      </c>
      <c r="B1" s="6"/>
      <c r="D1" s="6" t="s">
        <v>24</v>
      </c>
      <c r="E1" s="6"/>
    </row>
    <row r="3" spans="1:5" x14ac:dyDescent="0.25">
      <c r="A3" s="7" t="s">
        <v>25</v>
      </c>
      <c r="B3" s="8">
        <v>80000</v>
      </c>
      <c r="D3" s="9" t="s">
        <v>26</v>
      </c>
      <c r="E3" s="10">
        <f>Salary</f>
      </c>
    </row>
    <row r="4" spans="1:5" x14ac:dyDescent="0.25">
      <c r="A4" s="7" t="s">
        <v>27</v>
      </c>
      <c r="B4" s="11" t="s">
        <v>28</v>
      </c>
      <c r="D4" s="9" t="s">
        <v>29</v>
      </c>
      <c r="E4" s="10">
        <f>Dividend</f>
      </c>
    </row>
    <row r="5" spans="1:5" x14ac:dyDescent="0.25">
      <c r="A5" s="7" t="s">
        <v>30</v>
      </c>
      <c r="B5" s="11" t="s">
        <v>31</v>
      </c>
      <c r="D5" s="9" t="s">
        <v>32</v>
      </c>
      <c r="E5" s="10">
        <f>EmployerNi</f>
      </c>
    </row>
    <row r="6" spans="4:5" x14ac:dyDescent="0.25">
      <c r="D6" s="9" t="s">
        <v>33</v>
      </c>
      <c r="E6" s="10">
        <f>CorporationTax</f>
      </c>
    </row>
    <row r="7" spans="1:5" x14ac:dyDescent="0.25">
      <c r="A7" s="12" t="s">
        <v>34</v>
      </c>
      <c r="B7" s="10">
        <f>IF(In_SalaryMode="Optimal (£12,570)",12570,IF(In_SalaryMode="Secondary threshold (£5,000)",5000,0))</f>
      </c>
      <c r="D7" s="9" t="s">
        <v>35</v>
      </c>
      <c r="E7" s="10">
        <f>DividendTax</f>
      </c>
    </row>
    <row r="8" spans="1:5" x14ac:dyDescent="0.25">
      <c r="A8" s="12" t="s">
        <v>32</v>
      </c>
      <c r="B8" s="10">
        <f>MAX(0,(Salary-SecondaryThreshold)*EmployerNiRate - IF(In_EA="Yes",EmploymentAllowance,0))</f>
      </c>
      <c r="D8" s="13" t="s">
        <v>36</v>
      </c>
      <c r="E8" s="14">
        <f>EmployerNi+CorporationTax+EmployeeNi+IncomeTax+DividendTax</f>
      </c>
    </row>
    <row r="9" spans="1:2" x14ac:dyDescent="0.25">
      <c r="A9" s="12" t="s">
        <v>37</v>
      </c>
      <c r="B9" s="10">
        <f>In_Profit-Salary-EmployerNi</f>
      </c>
    </row>
    <row r="10" spans="1:5" x14ac:dyDescent="0.25">
      <c r="A10" s="12" t="s">
        <v>38</v>
      </c>
      <c r="B10" s="10">
        <f>IF(ProfitAfterPayroll&lt;=0,0,IF(ProfitAfterPayroll&lt;=CTSmallLimit,ProfitAfterPayroll*CTSmallRate,IF(ProfitAfterPayroll&gt;=CTMainLimit,ProfitAfterPayroll*CTMainRate,CTSmallLimit*CTSmallRate+(ProfitAfterPayroll-CTSmallLimit)*CTMarginalRate)))</f>
      </c>
      <c r="D10" s="13" t="s">
        <v>39</v>
      </c>
      <c r="E10" s="14">
        <f>Salary-EmployeeNi-IncomeTax+Dividend-DividendTax</f>
      </c>
    </row>
    <row r="11" spans="1:2" x14ac:dyDescent="0.25">
      <c r="A11" s="12" t="s">
        <v>29</v>
      </c>
      <c r="B11" s="10">
        <f>MAX(0,ProfitAfterPayroll-CorporationTax)</f>
      </c>
    </row>
    <row r="12" spans="1:2" x14ac:dyDescent="0.25">
      <c r="A12" s="12" t="s">
        <v>40</v>
      </c>
      <c r="B12" s="10">
        <f>IF(Salary&lt;=EmployeeNIPrimary,0,(MIN(Salary,EmployeeNIUEL)-EmployeeNIPrimary)*EmployeeNIMain+MAX(0,Salary-EmployeeNIUEL)*EmployeeNIUpper)</f>
      </c>
    </row>
    <row r="13" spans="1:2" x14ac:dyDescent="0.25">
      <c r="A13" s="12" t="s">
        <v>41</v>
      </c>
      <c r="B13" s="10">
        <f>MAX(0,MIN(MAX(0,Salary-PersonalAllowance),BasicRateLimit-PersonalAllowance)*IncomeBasicRate+MAX(0,MIN(MAX(0,Salary-PersonalAllowance)-(BasicRateLimit-PersonalAllowance),HigherRateLimit-BasicRateLimit))*IncomeHigherRate+MAX(0,MAX(0,Salary-PersonalAllowance)-(HigherRateLimit-PersonalAllowance))*IncomeAdditionalRate)</f>
      </c>
    </row>
    <row r="14" spans="1:2" x14ac:dyDescent="0.25">
      <c r="A14" s="12" t="s">
        <v>35</v>
      </c>
      <c r="B14" s="10">
        <f>IF(Dividend&lt;=0,0,LET(pa,PersonalAllowance,paUsedSal,MIN(Salary,pa),paLeft,MAX(0,pa-paUsedSal),taxableDiv,MAX(0,Dividend-paLeft-DividendAllowance),basicCap,BasicRateLimit-PersonalAllowance,higherCap,HigherRateLimit-BasicRateLimit,salInBasic,MIN(MAX(0,Salary-pa),basicCap),salInHigher,MIN(MAX(0,Salary-pa-salInBasic),higherCap),remBasic,MAX(0,basicCap-salInBasic),remHigher,MAX(0,higherCap-salInHigher),inBasic,MIN(taxableDiv,remBasic),inHigher,MIN(taxableDiv-inBasic,remHigher),inAdd,MAX(0,taxableDiv-inBasic-inHigher),inBasic*DividendBasicRate+inHigher*DividendHigherRate+inAdd*DividendAdditionalRate))</f>
      </c>
    </row>
  </sheetData>
  <mergeCells count="2">
    <mergeCell ref="A1:B1"/>
    <mergeCell ref="D1:E1"/>
  </mergeCells>
  <dataValidations count="2">
    <dataValidation type="list" sqref="B4">
      <formula1>"Optimal (£12,570),Secondary threshold (£5,000),Zero salary"</formula1>
    </dataValidation>
    <dataValidation type="list" sqref="B5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2"/>
  <sheetFormatPr defaultRowHeight="15" outlineLevelRow="0" outlineLevelCol="0" x14ac:dyDescent="55"/>
  <cols>
    <col min="1" max="1" width="90" customWidth="1"/>
  </cols>
  <sheetData>
    <row r="1" spans="1:1" x14ac:dyDescent="0.25">
      <c r="A1" s="15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43</v>
      </c>
    </row>
    <row r="6" spans="1:1" x14ac:dyDescent="0.25">
      <c r="A6" s="1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43</v>
      </c>
    </row>
    <row r="11" spans="1:1" x14ac:dyDescent="0.25">
      <c r="A11" t="s">
        <v>50</v>
      </c>
    </row>
    <row r="12" spans="1:1" x14ac:dyDescent="0.25">
      <c r="A12" t="s">
        <v>51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FormatPr defaultRowHeight="15" outlineLevelRow="0" outlineLevelCol="0" x14ac:dyDescent="55"/>
  <cols>
    <col min="1" max="1" width="100" customWidth="1"/>
  </cols>
  <sheetData>
    <row r="1" spans="1:1" x14ac:dyDescent="0.25">
      <c r="A1" s="17" t="s">
        <v>52</v>
      </c>
    </row>
    <row r="2" spans="1:1" x14ac:dyDescent="0.25">
      <c r="A2" t="s">
        <v>43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43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43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43</v>
      </c>
    </row>
    <row r="12" spans="1:1" x14ac:dyDescent="0.25">
      <c r="A12" t="s">
        <v>59</v>
      </c>
    </row>
    <row r="13" spans="1:1" x14ac:dyDescent="0.25">
      <c r="A13" t="s">
        <v>43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43</v>
      </c>
    </row>
    <row r="17" spans="1:1" x14ac:dyDescent="0.25">
      <c r="A17" t="s">
        <v>62</v>
      </c>
    </row>
    <row r="18" spans="1:1" x14ac:dyDescent="0.25">
      <c r="A18" t="s">
        <v>63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Holloway Davies</dc:creator>
  <dc:title/>
  <dc:subject/>
  <dc:description/>
  <cp:keywords/>
  <cp:category/>
  <cp:lastModifiedBy>Holloway Davies</cp:lastModifiedBy>
  <dcterms:created xsi:type="dcterms:W3CDTF">2024-01-01T00:00:00Z</dcterms:created>
  <dcterms:modified xsi:type="dcterms:W3CDTF">2024-01-01T00:00:00Z</dcterms:modified>
</cp:coreProperties>
</file>